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2022" sheetId="1" r:id="rId1"/>
    <sheet name="2023" sheetId="2" r:id="rId2"/>
    <sheet name="2024" sheetId="3" r:id="rId3"/>
    <sheet name="2025" sheetId="4" r:id="rId4"/>
    <sheet name="2026" sheetId="5" r:id="rId5"/>
  </sheets>
  <definedNames>
    <definedName name="_xlnm.Print_Area" localSheetId="0">'2022'!$A$1:$DA$71</definedName>
    <definedName name="_xlnm.Print_Area" localSheetId="1">'2023'!$A$1:$DA$71</definedName>
    <definedName name="_xlnm.Print_Area" localSheetId="2">'2024'!$A$1:$DA$71</definedName>
    <definedName name="_xlnm.Print_Area" localSheetId="3">'2025'!$A$1:$DA$71</definedName>
    <definedName name="_xlnm.Print_Area" localSheetId="4">'2026'!$A$1:$DA$71</definedName>
  </definedNames>
  <calcPr fullCalcOnLoad="1"/>
</workbook>
</file>

<file path=xl/sharedStrings.xml><?xml version="1.0" encoding="utf-8"?>
<sst xmlns="http://schemas.openxmlformats.org/spreadsheetml/2006/main" count="935" uniqueCount="134">
  <si>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</si>
  <si>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</si>
  <si>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</si>
  <si>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</si>
  <si>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</si>
  <si>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</si>
  <si>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</si>
  <si>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</si>
  <si>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</si>
  <si>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</si>
  <si>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</si>
  <si>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</si>
  <si>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</si>
  <si>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</si>
  <si>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</si>
  <si>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</si>
  <si>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</si>
  <si>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</si>
  <si>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</si>
  <si>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</si>
  <si>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</si>
  <si>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</si>
  <si>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</si>
  <si>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</si>
  <si>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</si>
  <si>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</si>
  <si>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</si>
  <si>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</si>
  <si>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</si>
  <si>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</si>
  <si>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</si>
  <si>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</si>
  <si>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</si>
  <si>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</si>
  <si>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</si>
  <si>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</si>
  <si>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</si>
  <si>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</si>
  <si>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</si>
  <si>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</si>
  <si>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</si>
  <si>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</si>
  <si>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</si>
  <si>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</si>
  <si>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</si>
  <si>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</si>
  <si>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</si>
  <si>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</si>
  <si>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</si>
  <si>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</si>
  <si>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</si>
  <si>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</si>
  <si>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</si>
  <si>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</si>
  <si>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</si>
  <si>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</si>
  <si>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</si>
  <si>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</si>
  <si>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</si>
  <si>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</si>
  <si>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</si>
  <si>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</si>
  <si>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</si>
  <si>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</si>
  <si>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</si>
  <si>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</si>
  <si>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</si>
  <si>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</si>
  <si>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</si>
  <si>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</si>
  <si>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</si>
  <si>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</si>
  <si>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</si>
  <si>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</si>
  <si>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</si>
  <si>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</si>
  <si>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</si>
  <si>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</si>
  <si>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</si>
  <si>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</si>
  <si>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</si>
  <si>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</si>
  <si>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</si>
  <si>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</si>
  <si>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</si>
  <si>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</si>
  <si>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</si>
  <si>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</si>
  <si>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</si>
  <si>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</si>
  <si>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</si>
  <si>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</si>
  <si>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</si>
  <si>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</si>
  <si>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</si>
  <si>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</si>
  <si>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</si>
  <si>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</si>
  <si>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</si>
  <si>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</si>
  <si>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</si>
  <si>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</si>
  <si>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</si>
  <si>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</si>
  <si>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</si>
  <si>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</si>
  <si>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</si>
  <si>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</si>
  <si>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</si>
  <si>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</si>
  <si>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</si>
  <si>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</si>
  <si>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</si>
  <si>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</si>
  <si>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</si>
  <si>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</si>
  <si>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</si>
  <si>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</si>
  <si>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</si>
  <si>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</si>
  <si>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</si>
  <si>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</si>
  <si>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</si>
  <si>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</si>
  <si>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</si>
  <si>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</si>
  <si>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Пермь"</t>
  </si>
  <si>
    <t>Пермского края</t>
  </si>
  <si>
    <t>на 20</t>
  </si>
  <si>
    <t>22</t>
  </si>
  <si>
    <t>23</t>
  </si>
  <si>
    <t>24</t>
  </si>
  <si>
    <t>25</t>
  </si>
  <si>
    <t>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</si>
</sst>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1"/>
  <sheetViews>
    <sheetView tabSelected="1" zoomScale="140" zoomScaleNormal="140" zoomScaleSheetLayoutView="100" zoomScalePageLayoutView="0" workbookViewId="0" topLeftCell="A1">
      <selection activeCell="CH71" sqref="CH71:DA71"/>
    </sheetView>
  </sheetViews>
  <sheetFormatPr defaultColWidth="0.875" defaultRowHeight="12.75"/>
  <cols>
    <col min="1" max="109" width="0.875" style="1" customWidth="1"/>
    <col min="110" max="110" width="1.00390625" style="1" customWidth="1"/>
    <col min="111" max="121" width="0.875" style="1" customWidth="1"/>
    <col min="122" max="122" width="1.1210937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126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128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129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6"/>
      <c r="CY5" s="7"/>
      <c r="CZ5" s="7"/>
    </row>
    <row r="6" spans="1:105" s="3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127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2" customFormat="1" ht="15"/>
    <row r="10" spans="1:105" s="5" customFormat="1" ht="22.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 t="s">
        <v>75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2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83</v>
      </c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22" s="10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1"/>
      <c r="J11" s="45" t="s">
        <v>84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6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47">
        <f>CH12+CH13+CH14+CH19+CH20</f>
        <v>2659687.56</v>
      </c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  <c r="DF11" s="13"/>
      <c r="DR11" s="13"/>
    </row>
    <row r="12" spans="1:110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1"/>
      <c r="J12" s="45" t="s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6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47">
        <v>1119915.7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  <c r="DF12" s="13"/>
    </row>
    <row r="13" spans="1:110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1"/>
      <c r="J13" s="45" t="s">
        <v>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47">
        <v>335302.76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  <c r="DF13" s="13"/>
    </row>
    <row r="14" spans="1:110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1"/>
      <c r="J14" s="45" t="s">
        <v>85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47">
        <f>CH15+CH16+CH17+CH18</f>
        <v>270291.49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9"/>
      <c r="DF14" s="13"/>
    </row>
    <row r="15" spans="1:110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32" t="s">
        <v>77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50">
        <v>170205.52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2"/>
      <c r="DF15" s="13"/>
    </row>
    <row r="16" spans="1:110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32" t="s">
        <v>86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50">
        <v>17603.11</v>
      </c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  <c r="DF16" s="13"/>
    </row>
    <row r="17" spans="1:110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32" t="s">
        <v>87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50">
        <v>60880.22</v>
      </c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2"/>
      <c r="DF17" s="13"/>
    </row>
    <row r="18" spans="1:110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50">
        <v>21602.64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  <c r="DF18" s="13"/>
    </row>
    <row r="19" spans="1:110" s="5" customFormat="1" ht="11.25">
      <c r="A19" s="42" t="s">
        <v>12</v>
      </c>
      <c r="B19" s="43"/>
      <c r="C19" s="43"/>
      <c r="D19" s="43"/>
      <c r="E19" s="43"/>
      <c r="F19" s="43"/>
      <c r="G19" s="43"/>
      <c r="H19" s="44"/>
      <c r="I19" s="9"/>
      <c r="J19" s="45" t="s">
        <v>88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6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47">
        <v>322241.96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  <c r="DF19" s="13"/>
    </row>
    <row r="20" spans="1:110" s="5" customFormat="1" ht="11.25">
      <c r="A20" s="42" t="s">
        <v>13</v>
      </c>
      <c r="B20" s="43"/>
      <c r="C20" s="43"/>
      <c r="D20" s="43"/>
      <c r="E20" s="43"/>
      <c r="F20" s="43"/>
      <c r="G20" s="43"/>
      <c r="H20" s="44"/>
      <c r="I20" s="9"/>
      <c r="J20" s="45" t="s">
        <v>124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6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47">
        <f>CH21+CH26+CH29+CH34+CH44+CH45</f>
        <v>611935.65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  <c r="DF20" s="13"/>
    </row>
    <row r="21" spans="1:110" s="5" customFormat="1" ht="11.25">
      <c r="A21" s="42" t="s">
        <v>14</v>
      </c>
      <c r="B21" s="43"/>
      <c r="C21" s="43"/>
      <c r="D21" s="43"/>
      <c r="E21" s="43"/>
      <c r="F21" s="43"/>
      <c r="G21" s="43"/>
      <c r="H21" s="44"/>
      <c r="I21" s="9"/>
      <c r="J21" s="45" t="s">
        <v>89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6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47">
        <v>174018.33</v>
      </c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  <c r="DF21" s="13"/>
    </row>
    <row r="22" spans="1:110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32" t="s">
        <v>90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50">
        <v>635.41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  <c r="DF22" s="13"/>
    </row>
    <row r="23" spans="1:110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32" t="s">
        <v>91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50">
        <f>159572.35-981.34</f>
        <v>158591.01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  <c r="DF23" s="13"/>
    </row>
    <row r="24" spans="1:110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32" t="s">
        <v>125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50">
        <v>981.34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  <c r="DF24" s="13"/>
    </row>
    <row r="25" spans="1:110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32" t="s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50">
        <v>5431.29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  <c r="DF25" s="13"/>
    </row>
    <row r="26" spans="1:110" s="5" customFormat="1" ht="11.25">
      <c r="A26" s="42" t="s">
        <v>23</v>
      </c>
      <c r="B26" s="43"/>
      <c r="C26" s="43"/>
      <c r="D26" s="43"/>
      <c r="E26" s="43"/>
      <c r="F26" s="43"/>
      <c r="G26" s="43"/>
      <c r="H26" s="44"/>
      <c r="I26" s="9"/>
      <c r="J26" s="45" t="s">
        <v>65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47">
        <f>CH27+CH28</f>
        <v>1872.3899999999999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  <c r="DF26" s="13"/>
    </row>
    <row r="27" spans="1:110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32" t="s">
        <v>66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50">
        <v>502.61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2"/>
      <c r="DF27" s="13"/>
    </row>
    <row r="28" spans="1:110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32" t="s">
        <v>93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50">
        <v>1369.78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2"/>
      <c r="DF28" s="13"/>
    </row>
    <row r="29" spans="1:110" s="5" customFormat="1" ht="11.25">
      <c r="A29" s="42" t="s">
        <v>26</v>
      </c>
      <c r="B29" s="43"/>
      <c r="C29" s="43"/>
      <c r="D29" s="43"/>
      <c r="E29" s="43"/>
      <c r="F29" s="43"/>
      <c r="G29" s="43"/>
      <c r="H29" s="44"/>
      <c r="I29" s="9"/>
      <c r="J29" s="45" t="s">
        <v>94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47">
        <f>CH30+CH31+CH32+CH33</f>
        <v>203247.46</v>
      </c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  <c r="DF29" s="13"/>
    </row>
    <row r="30" spans="1:110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50">
        <v>198289.66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2"/>
      <c r="DF30" s="13"/>
    </row>
    <row r="31" spans="1:110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50">
        <v>24.09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  <c r="DF31" s="13"/>
    </row>
    <row r="32" spans="1:110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32" t="s">
        <v>95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50">
        <v>1734.72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  <c r="DF32" s="13"/>
    </row>
    <row r="33" spans="1:110" s="5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11"/>
      <c r="J33" s="32" t="s">
        <v>96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50">
        <v>3198.99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  <c r="DF33" s="13"/>
    </row>
    <row r="34" spans="1:110" s="5" customFormat="1" ht="11.25">
      <c r="A34" s="42" t="s">
        <v>40</v>
      </c>
      <c r="B34" s="43"/>
      <c r="C34" s="43"/>
      <c r="D34" s="43"/>
      <c r="E34" s="43"/>
      <c r="F34" s="43"/>
      <c r="G34" s="43"/>
      <c r="H34" s="44"/>
      <c r="I34" s="9"/>
      <c r="J34" s="45" t="s">
        <v>78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47">
        <f>CH35+CH36+CH37+CH38+CH39</f>
        <v>174248.32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  <c r="DF34" s="13"/>
    </row>
    <row r="35" spans="1:110" s="5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11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50">
        <v>8411.72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2"/>
      <c r="DF35" s="13"/>
    </row>
    <row r="36" spans="1:110" s="5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11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50">
        <v>22878.16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2"/>
      <c r="DF36" s="13"/>
    </row>
    <row r="37" spans="1:110" s="5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11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50">
        <v>6773.98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2"/>
      <c r="DF37" s="13"/>
    </row>
    <row r="38" spans="1:110" s="5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11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50">
        <v>1638.26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2"/>
      <c r="DF38" s="13"/>
    </row>
    <row r="39" spans="1:110" s="5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11"/>
      <c r="J39" s="32" t="s">
        <v>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50">
        <v>134546.2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2"/>
      <c r="DF39" s="13"/>
    </row>
    <row r="40" spans="1:110" s="5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11"/>
      <c r="J40" s="32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50">
        <v>12639.12</v>
      </c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2"/>
      <c r="DF40" s="13"/>
    </row>
    <row r="41" spans="1:110" s="5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11"/>
      <c r="J41" s="32" t="s">
        <v>99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50">
        <v>19410.67</v>
      </c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2"/>
      <c r="DF41" s="13"/>
    </row>
    <row r="42" spans="1:110" s="5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11"/>
      <c r="J42" s="32" t="s">
        <v>100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50">
        <v>13135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2"/>
      <c r="DF42" s="13"/>
    </row>
    <row r="43" spans="1:110" s="5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11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50">
        <v>89361.41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2"/>
      <c r="DF43" s="13"/>
    </row>
    <row r="44" spans="1:110" s="5" customFormat="1" ht="11.25" customHeight="1">
      <c r="A44" s="42" t="s">
        <v>41</v>
      </c>
      <c r="B44" s="43"/>
      <c r="C44" s="43"/>
      <c r="D44" s="43"/>
      <c r="E44" s="43"/>
      <c r="F44" s="43"/>
      <c r="G44" s="43"/>
      <c r="H44" s="44"/>
      <c r="I44" s="9"/>
      <c r="J44" s="45" t="s">
        <v>31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47">
        <v>21542.28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9"/>
      <c r="DF44" s="13"/>
    </row>
    <row r="45" spans="1:110" s="5" customFormat="1" ht="11.25" customHeight="1">
      <c r="A45" s="42" t="s">
        <v>42</v>
      </c>
      <c r="B45" s="43"/>
      <c r="C45" s="43"/>
      <c r="D45" s="43"/>
      <c r="E45" s="43"/>
      <c r="F45" s="43"/>
      <c r="G45" s="43"/>
      <c r="H45" s="44"/>
      <c r="I45" s="9"/>
      <c r="J45" s="45" t="s">
        <v>32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47">
        <f>CH46+CH47+CH48+CH49+CH50+CH51</f>
        <v>37006.869999999995</v>
      </c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  <c r="DF45" s="13"/>
    </row>
    <row r="46" spans="1:110" s="5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50">
        <v>4322.04</v>
      </c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2"/>
      <c r="DF46" s="13"/>
    </row>
    <row r="47" spans="1:110" s="5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50">
        <v>17370.23</v>
      </c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2"/>
      <c r="DF47" s="13"/>
    </row>
    <row r="48" spans="1:110" s="5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32" t="s">
        <v>101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50">
        <v>4736.65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2"/>
      <c r="DF48" s="13"/>
    </row>
    <row r="49" spans="1:110" s="5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32" t="s">
        <v>102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50">
        <v>0</v>
      </c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2"/>
      <c r="DF49" s="13"/>
    </row>
    <row r="50" spans="1:110" s="5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11"/>
      <c r="J50" s="32" t="s">
        <v>103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50">
        <v>0</v>
      </c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2"/>
      <c r="DF50" s="13"/>
    </row>
    <row r="51" spans="1:110" s="5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11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50">
        <v>10577.95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2"/>
      <c r="DF51" s="13"/>
    </row>
    <row r="52" spans="1:110" s="5" customFormat="1" ht="11.25" customHeight="1">
      <c r="A52" s="42">
        <v>2</v>
      </c>
      <c r="B52" s="43"/>
      <c r="C52" s="43"/>
      <c r="D52" s="43"/>
      <c r="E52" s="43"/>
      <c r="F52" s="43"/>
      <c r="G52" s="43"/>
      <c r="H52" s="44"/>
      <c r="I52" s="9"/>
      <c r="J52" s="45" t="s">
        <v>35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6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47">
        <v>302676.91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9"/>
      <c r="DF52" s="13"/>
    </row>
    <row r="53" spans="1:110" s="5" customFormat="1" ht="11.25" customHeight="1">
      <c r="A53" s="42">
        <v>3</v>
      </c>
      <c r="B53" s="43"/>
      <c r="C53" s="43"/>
      <c r="D53" s="43"/>
      <c r="E53" s="43"/>
      <c r="F53" s="43"/>
      <c r="G53" s="43"/>
      <c r="H53" s="44"/>
      <c r="I53" s="9"/>
      <c r="J53" s="45" t="s">
        <v>79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6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47">
        <f>CH54+CH55+CH56+CH57+CH58</f>
        <v>36125.61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9"/>
      <c r="DF53" s="13"/>
    </row>
    <row r="54" spans="1:110" s="5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50">
        <v>5797.855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2"/>
      <c r="DF54" s="13"/>
    </row>
    <row r="55" spans="1:110" s="5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32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50">
        <v>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2"/>
      <c r="DF55" s="13"/>
    </row>
    <row r="56" spans="1:110" s="5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50">
        <v>27095.325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2"/>
      <c r="DF56" s="13"/>
    </row>
    <row r="57" spans="1:110" s="5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32" t="s">
        <v>105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50">
        <v>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2"/>
      <c r="DF57" s="13"/>
    </row>
    <row r="58" spans="1:110" s="5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11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50">
        <v>3232.43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2"/>
      <c r="DF58" s="13"/>
    </row>
    <row r="59" spans="1:110" s="5" customFormat="1" ht="11.25">
      <c r="A59" s="42">
        <v>4</v>
      </c>
      <c r="B59" s="43"/>
      <c r="C59" s="43"/>
      <c r="D59" s="43"/>
      <c r="E59" s="43"/>
      <c r="F59" s="43"/>
      <c r="G59" s="43"/>
      <c r="H59" s="44"/>
      <c r="I59" s="9"/>
      <c r="J59" s="45" t="s">
        <v>67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6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47">
        <f>CH60+CH65</f>
        <v>135812.53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9"/>
      <c r="DF59" s="13"/>
    </row>
    <row r="60" spans="1:105" s="5" customFormat="1" ht="11.25">
      <c r="A60" s="42" t="s">
        <v>53</v>
      </c>
      <c r="B60" s="43"/>
      <c r="C60" s="43"/>
      <c r="D60" s="43"/>
      <c r="E60" s="43"/>
      <c r="F60" s="43"/>
      <c r="G60" s="43"/>
      <c r="H60" s="44"/>
      <c r="I60" s="9"/>
      <c r="J60" s="45" t="s">
        <v>52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6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47">
        <f>CH61+CH62+CH63+CH64</f>
        <v>103230.96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9"/>
    </row>
    <row r="61" spans="1:122" s="5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1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50">
        <v>103230.96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2"/>
      <c r="DR61" s="14"/>
    </row>
    <row r="62" spans="1:105" s="5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1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50">
        <v>0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2"/>
    </row>
    <row r="63" spans="1:105" s="5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11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50">
        <v>0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2"/>
    </row>
    <row r="64" spans="1:105" s="5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11"/>
      <c r="J64" s="32" t="s">
        <v>106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50">
        <v>0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2"/>
    </row>
    <row r="65" spans="1:105" s="5" customFormat="1" ht="11.25">
      <c r="A65" s="42" t="s">
        <v>80</v>
      </c>
      <c r="B65" s="43"/>
      <c r="C65" s="43"/>
      <c r="D65" s="43"/>
      <c r="E65" s="43"/>
      <c r="F65" s="43"/>
      <c r="G65" s="43"/>
      <c r="H65" s="44"/>
      <c r="I65" s="9"/>
      <c r="J65" s="45" t="s">
        <v>57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6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47">
        <v>32581.57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10" s="5" customFormat="1" ht="11.25">
      <c r="A66" s="42">
        <v>5</v>
      </c>
      <c r="B66" s="43"/>
      <c r="C66" s="43"/>
      <c r="D66" s="43"/>
      <c r="E66" s="43"/>
      <c r="F66" s="43"/>
      <c r="G66" s="43"/>
      <c r="H66" s="44"/>
      <c r="I66" s="9"/>
      <c r="J66" s="45" t="s">
        <v>58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47">
        <f>CH11+CH59+CH53-CH52</f>
        <v>2528948.7899999996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9"/>
      <c r="DF66" s="14"/>
    </row>
    <row r="67" spans="1:105" s="5" customFormat="1" ht="11.25">
      <c r="A67" s="42" t="s">
        <v>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4"/>
    </row>
    <row r="68" spans="1:105" s="5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9">
        <v>1922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6" t="s">
        <v>62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39">
        <v>9188.97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6" t="s">
        <v>81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29">
        <v>1683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5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32" t="s">
        <v>82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4">
        <v>48.3</v>
      </c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52">
      <selection activeCell="CH71" sqref="CH71:DA71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126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128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130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6"/>
      <c r="CY5" s="7"/>
      <c r="CZ5" s="7"/>
    </row>
    <row r="6" spans="1:105" s="3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127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2" customFormat="1" ht="15"/>
    <row r="10" spans="1:105" s="5" customFormat="1" ht="22.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 t="s">
        <v>75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2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83</v>
      </c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22" s="10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1"/>
      <c r="J11" s="45" t="s">
        <v>84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6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47">
        <f>CH12+CH13+CH14+CH19+CH20</f>
        <v>2719717.67</v>
      </c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  <c r="DR11" s="13"/>
    </row>
    <row r="12" spans="1:105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1"/>
      <c r="J12" s="45" t="s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6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47">
        <v>1164712.32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1"/>
      <c r="J13" s="45" t="s">
        <v>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47">
        <v>348714.87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1"/>
      <c r="J14" s="45" t="s">
        <v>85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47">
        <f>CH15+CH16+CH17+CH18</f>
        <v>281103.17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9"/>
    </row>
    <row r="15" spans="1:105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32" t="s">
        <v>77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50">
        <v>177013.75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2"/>
    </row>
    <row r="16" spans="1:105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32" t="s">
        <v>86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50">
        <v>18307.24</v>
      </c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32" t="s">
        <v>87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50">
        <v>63315.43</v>
      </c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2"/>
    </row>
    <row r="18" spans="1:105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50">
        <v>22466.75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5" customFormat="1" ht="11.25">
      <c r="A19" s="42" t="s">
        <v>12</v>
      </c>
      <c r="B19" s="43"/>
      <c r="C19" s="43"/>
      <c r="D19" s="43"/>
      <c r="E19" s="43"/>
      <c r="F19" s="43"/>
      <c r="G19" s="43"/>
      <c r="H19" s="44"/>
      <c r="I19" s="9"/>
      <c r="J19" s="45" t="s">
        <v>88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6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47">
        <v>313472.05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</row>
    <row r="20" spans="1:105" s="5" customFormat="1" ht="11.25">
      <c r="A20" s="42" t="s">
        <v>13</v>
      </c>
      <c r="B20" s="43"/>
      <c r="C20" s="43"/>
      <c r="D20" s="43"/>
      <c r="E20" s="43"/>
      <c r="F20" s="43"/>
      <c r="G20" s="43"/>
      <c r="H20" s="44"/>
      <c r="I20" s="9"/>
      <c r="J20" s="45" t="s">
        <v>124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6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47">
        <f>CH21+CH26+CH29+CH34+CH44+CH45</f>
        <v>611715.26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5" customFormat="1" ht="11.25">
      <c r="A21" s="42" t="s">
        <v>14</v>
      </c>
      <c r="B21" s="43"/>
      <c r="C21" s="43"/>
      <c r="D21" s="43"/>
      <c r="E21" s="43"/>
      <c r="F21" s="43"/>
      <c r="G21" s="43"/>
      <c r="H21" s="44"/>
      <c r="I21" s="9"/>
      <c r="J21" s="45" t="s">
        <v>89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6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47">
        <v>172906.08</v>
      </c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</row>
    <row r="22" spans="1:105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32" t="s">
        <v>90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50">
        <v>635.41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32" t="s">
        <v>91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50">
        <f>158460.1-CH24</f>
        <v>158456.23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32" t="s">
        <v>125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50">
        <v>3.87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</row>
    <row r="25" spans="1:105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32" t="s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50">
        <v>5431.29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</row>
    <row r="26" spans="1:105" s="5" customFormat="1" ht="11.25">
      <c r="A26" s="42" t="s">
        <v>23</v>
      </c>
      <c r="B26" s="43"/>
      <c r="C26" s="43"/>
      <c r="D26" s="43"/>
      <c r="E26" s="43"/>
      <c r="F26" s="43"/>
      <c r="G26" s="43"/>
      <c r="H26" s="44"/>
      <c r="I26" s="9"/>
      <c r="J26" s="45" t="s">
        <v>65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47">
        <f>CH27+CH28</f>
        <v>1821.75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32" t="s">
        <v>66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50">
        <v>451.97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2"/>
    </row>
    <row r="28" spans="1:105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32" t="s">
        <v>93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50">
        <v>1369.78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2"/>
    </row>
    <row r="29" spans="1:105" s="5" customFormat="1" ht="11.25">
      <c r="A29" s="42" t="s">
        <v>26</v>
      </c>
      <c r="B29" s="43"/>
      <c r="C29" s="43"/>
      <c r="D29" s="43"/>
      <c r="E29" s="43"/>
      <c r="F29" s="43"/>
      <c r="G29" s="43"/>
      <c r="H29" s="44"/>
      <c r="I29" s="9"/>
      <c r="J29" s="45" t="s">
        <v>94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47">
        <f>CH30+CH31+CH32+CH33</f>
        <v>197878.06999999998</v>
      </c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05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50">
        <v>192920.27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2"/>
    </row>
    <row r="31" spans="1:105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50">
        <v>24.09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32" t="s">
        <v>95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50">
        <v>1734.72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</row>
    <row r="33" spans="1:105" s="5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11"/>
      <c r="J33" s="32" t="s">
        <v>96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50">
        <v>3198.99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5" customFormat="1" ht="11.25">
      <c r="A34" s="42" t="s">
        <v>40</v>
      </c>
      <c r="B34" s="43"/>
      <c r="C34" s="43"/>
      <c r="D34" s="43"/>
      <c r="E34" s="43"/>
      <c r="F34" s="43"/>
      <c r="G34" s="43"/>
      <c r="H34" s="44"/>
      <c r="I34" s="9"/>
      <c r="J34" s="45" t="s">
        <v>78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47">
        <f>CH35+CH36+CH37+CH38+CH39</f>
        <v>178218.24000000002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11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50">
        <v>8748.19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2"/>
    </row>
    <row r="36" spans="1:105" s="5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11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50">
        <v>23793.28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2"/>
    </row>
    <row r="37" spans="1:105" s="5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11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50">
        <v>4044.94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2"/>
    </row>
    <row r="38" spans="1:105" s="5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11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50">
        <v>1703.79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2"/>
    </row>
    <row r="39" spans="1:105" s="5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11"/>
      <c r="J39" s="32" t="s">
        <v>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50">
        <f>CH40+CH41+CH42+CH43</f>
        <v>139928.04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2"/>
    </row>
    <row r="40" spans="1:105" s="5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11"/>
      <c r="J40" s="32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50">
        <v>13144.68</v>
      </c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2"/>
    </row>
    <row r="41" spans="1:105" s="5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11"/>
      <c r="J41" s="32" t="s">
        <v>99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50">
        <v>20187.09</v>
      </c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2"/>
    </row>
    <row r="42" spans="1:105" s="5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11"/>
      <c r="J42" s="32" t="s">
        <v>100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50">
        <v>13660.4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2"/>
    </row>
    <row r="43" spans="1:105" s="5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11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50">
        <v>92935.87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2"/>
    </row>
    <row r="44" spans="1:105" s="5" customFormat="1" ht="11.25" customHeight="1">
      <c r="A44" s="42" t="s">
        <v>41</v>
      </c>
      <c r="B44" s="43"/>
      <c r="C44" s="43"/>
      <c r="D44" s="43"/>
      <c r="E44" s="43"/>
      <c r="F44" s="43"/>
      <c r="G44" s="43"/>
      <c r="H44" s="44"/>
      <c r="I44" s="9"/>
      <c r="J44" s="45" t="s">
        <v>31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47">
        <v>22403.97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9"/>
    </row>
    <row r="45" spans="1:105" s="5" customFormat="1" ht="11.25" customHeight="1">
      <c r="A45" s="42" t="s">
        <v>42</v>
      </c>
      <c r="B45" s="43"/>
      <c r="C45" s="43"/>
      <c r="D45" s="43"/>
      <c r="E45" s="43"/>
      <c r="F45" s="43"/>
      <c r="G45" s="43"/>
      <c r="H45" s="44"/>
      <c r="I45" s="9"/>
      <c r="J45" s="45" t="s">
        <v>32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47">
        <f>CH46+CH47+CH48+CH49+CH50+CH51</f>
        <v>38487.149999999994</v>
      </c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</row>
    <row r="46" spans="1:105" s="5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50">
        <v>4494.92</v>
      </c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2"/>
    </row>
    <row r="47" spans="1:105" s="5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50">
        <v>18065.04</v>
      </c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2"/>
    </row>
    <row r="48" spans="1:105" s="5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32" t="s">
        <v>101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50">
        <v>4926.12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2"/>
    </row>
    <row r="49" spans="1:105" s="5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32" t="s">
        <v>102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50">
        <v>0</v>
      </c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2"/>
    </row>
    <row r="50" spans="1:105" s="5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11"/>
      <c r="J50" s="32" t="s">
        <v>103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50">
        <v>0</v>
      </c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2"/>
    </row>
    <row r="51" spans="1:105" s="5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11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50">
        <v>11001.07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2"/>
    </row>
    <row r="52" spans="1:105" s="5" customFormat="1" ht="11.25" customHeight="1">
      <c r="A52" s="42">
        <v>2</v>
      </c>
      <c r="B52" s="43"/>
      <c r="C52" s="43"/>
      <c r="D52" s="43"/>
      <c r="E52" s="43"/>
      <c r="F52" s="43"/>
      <c r="G52" s="43"/>
      <c r="H52" s="44"/>
      <c r="I52" s="9"/>
      <c r="J52" s="45" t="s">
        <v>35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6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47">
        <v>86327.14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9"/>
    </row>
    <row r="53" spans="1:105" s="5" customFormat="1" ht="11.25" customHeight="1">
      <c r="A53" s="42">
        <v>3</v>
      </c>
      <c r="B53" s="43"/>
      <c r="C53" s="43"/>
      <c r="D53" s="43"/>
      <c r="E53" s="43"/>
      <c r="F53" s="43"/>
      <c r="G53" s="43"/>
      <c r="H53" s="44"/>
      <c r="I53" s="9"/>
      <c r="J53" s="45" t="s">
        <v>79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6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47">
        <f>CH54+CH55+CH56+CH57+CH58</f>
        <v>37570.630000000005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9"/>
    </row>
    <row r="54" spans="1:105" s="5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50">
        <v>6029.77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2"/>
    </row>
    <row r="55" spans="1:105" s="5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32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50">
        <v>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2"/>
    </row>
    <row r="56" spans="1:105" s="5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50">
        <v>28179.14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2"/>
    </row>
    <row r="57" spans="1:105" s="5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32" t="s">
        <v>105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50">
        <v>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2"/>
    </row>
    <row r="58" spans="1:105" s="5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11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50">
        <v>3361.72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2"/>
    </row>
    <row r="59" spans="1:105" s="5" customFormat="1" ht="11.25">
      <c r="A59" s="42">
        <v>4</v>
      </c>
      <c r="B59" s="43"/>
      <c r="C59" s="43"/>
      <c r="D59" s="43"/>
      <c r="E59" s="43"/>
      <c r="F59" s="43"/>
      <c r="G59" s="43"/>
      <c r="H59" s="44"/>
      <c r="I59" s="9"/>
      <c r="J59" s="45" t="s">
        <v>67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6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47">
        <f>CH60+CH65</f>
        <v>131209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9"/>
    </row>
    <row r="60" spans="1:105" s="5" customFormat="1" ht="11.25">
      <c r="A60" s="42" t="s">
        <v>53</v>
      </c>
      <c r="B60" s="43"/>
      <c r="C60" s="43"/>
      <c r="D60" s="43"/>
      <c r="E60" s="43"/>
      <c r="F60" s="43"/>
      <c r="G60" s="43"/>
      <c r="H60" s="44"/>
      <c r="I60" s="9"/>
      <c r="J60" s="45" t="s">
        <v>52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6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47">
        <f>CH61+CH62+CH63+CH64</f>
        <v>99331.37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9"/>
    </row>
    <row r="61" spans="1:105" s="5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1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50">
        <v>99331.37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2"/>
    </row>
    <row r="62" spans="1:105" s="5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1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50">
        <v>0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2"/>
    </row>
    <row r="63" spans="1:105" s="5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11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50">
        <v>0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2"/>
    </row>
    <row r="64" spans="1:105" s="5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11"/>
      <c r="J64" s="32" t="s">
        <v>106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50">
        <v>0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2"/>
    </row>
    <row r="65" spans="1:105" s="5" customFormat="1" ht="11.25">
      <c r="A65" s="42" t="s">
        <v>80</v>
      </c>
      <c r="B65" s="43"/>
      <c r="C65" s="43"/>
      <c r="D65" s="43"/>
      <c r="E65" s="43"/>
      <c r="F65" s="43"/>
      <c r="G65" s="43"/>
      <c r="H65" s="44"/>
      <c r="I65" s="9"/>
      <c r="J65" s="45" t="s">
        <v>57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6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47">
        <v>31877.63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05" s="5" customFormat="1" ht="11.25">
      <c r="A66" s="42">
        <v>5</v>
      </c>
      <c r="B66" s="43"/>
      <c r="C66" s="43"/>
      <c r="D66" s="43"/>
      <c r="E66" s="43"/>
      <c r="F66" s="43"/>
      <c r="G66" s="43"/>
      <c r="H66" s="44"/>
      <c r="I66" s="9"/>
      <c r="J66" s="45" t="s">
        <v>58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47">
        <f>CH11+CH59+CH53-CH52</f>
        <v>2802170.1599999997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9"/>
    </row>
    <row r="67" spans="1:105" s="5" customFormat="1" ht="11.25">
      <c r="A67" s="42" t="s">
        <v>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4"/>
    </row>
    <row r="68" spans="1:105" s="5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9">
        <v>1922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6" t="s">
        <v>62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39">
        <v>9188.97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6" t="s">
        <v>81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29">
        <v>1683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5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32" t="s">
        <v>82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4">
        <v>48.5</v>
      </c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43">
      <selection activeCell="CH71" sqref="CH71:DA71"/>
    </sheetView>
  </sheetViews>
  <sheetFormatPr defaultColWidth="0.875" defaultRowHeight="12.75"/>
  <cols>
    <col min="1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126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128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131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6"/>
      <c r="CY5" s="7"/>
      <c r="CZ5" s="7"/>
    </row>
    <row r="6" spans="1:105" s="3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127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2" customFormat="1" ht="15"/>
    <row r="10" spans="1:105" s="5" customFormat="1" ht="22.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 t="s">
        <v>75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2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83</v>
      </c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22" s="10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1"/>
      <c r="J11" s="45" t="s">
        <v>84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6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47">
        <f>CH12+CH13+CH14+CH19+CH20</f>
        <v>2786917.91</v>
      </c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  <c r="DR11" s="13"/>
    </row>
    <row r="12" spans="1:105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1"/>
      <c r="J12" s="45" t="s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6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47">
        <v>1211300.82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1"/>
      <c r="J13" s="45" t="s">
        <v>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47">
        <v>362663.47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1"/>
      <c r="J14" s="45" t="s">
        <v>85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47">
        <f>CH15+CH16+CH17+CH18</f>
        <v>292347.27999999997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9"/>
    </row>
    <row r="15" spans="1:105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32" t="s">
        <v>77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50">
        <v>184094.29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2"/>
    </row>
    <row r="16" spans="1:105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32" t="s">
        <v>86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50">
        <v>19039.53</v>
      </c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32" t="s">
        <v>87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50">
        <v>65848.04</v>
      </c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2"/>
    </row>
    <row r="18" spans="1:105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50">
        <v>23365.42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5" customFormat="1" ht="11.25">
      <c r="A19" s="42" t="s">
        <v>12</v>
      </c>
      <c r="B19" s="43"/>
      <c r="C19" s="43"/>
      <c r="D19" s="43"/>
      <c r="E19" s="43"/>
      <c r="F19" s="43"/>
      <c r="G19" s="43"/>
      <c r="H19" s="44"/>
      <c r="I19" s="9"/>
      <c r="J19" s="45" t="s">
        <v>88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6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47">
        <v>304766.04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</row>
    <row r="20" spans="1:105" s="5" customFormat="1" ht="11.25">
      <c r="A20" s="42" t="s">
        <v>13</v>
      </c>
      <c r="B20" s="43"/>
      <c r="C20" s="43"/>
      <c r="D20" s="43"/>
      <c r="E20" s="43"/>
      <c r="F20" s="43"/>
      <c r="G20" s="43"/>
      <c r="H20" s="44"/>
      <c r="I20" s="9"/>
      <c r="J20" s="45" t="s">
        <v>124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6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47">
        <f>CH21+CH26+CH29+CH34+CH44+CH45</f>
        <v>615840.3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5" customFormat="1" ht="11.25">
      <c r="A21" s="42" t="s">
        <v>14</v>
      </c>
      <c r="B21" s="43"/>
      <c r="C21" s="43"/>
      <c r="D21" s="43"/>
      <c r="E21" s="43"/>
      <c r="F21" s="43"/>
      <c r="G21" s="43"/>
      <c r="H21" s="44"/>
      <c r="I21" s="9"/>
      <c r="J21" s="45" t="s">
        <v>89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6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47">
        <v>172767.38</v>
      </c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</row>
    <row r="22" spans="1:105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32" t="s">
        <v>90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50">
        <v>635.41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32" t="s">
        <v>91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50">
        <v>158321.4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32" t="s">
        <v>125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50">
        <v>0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</row>
    <row r="25" spans="1:105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32" t="s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50">
        <v>5431.29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</row>
    <row r="26" spans="1:105" s="5" customFormat="1" ht="11.25">
      <c r="A26" s="42" t="s">
        <v>23</v>
      </c>
      <c r="B26" s="43"/>
      <c r="C26" s="43"/>
      <c r="D26" s="43"/>
      <c r="E26" s="43"/>
      <c r="F26" s="43"/>
      <c r="G26" s="43"/>
      <c r="H26" s="44"/>
      <c r="I26" s="9"/>
      <c r="J26" s="45" t="s">
        <v>65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47">
        <f>CH27+CH28</f>
        <v>1823.37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32" t="s">
        <v>66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50">
        <v>453.59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2"/>
    </row>
    <row r="28" spans="1:105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32" t="s">
        <v>93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50">
        <v>1369.78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2"/>
    </row>
    <row r="29" spans="1:105" s="5" customFormat="1" ht="11.25">
      <c r="A29" s="42" t="s">
        <v>26</v>
      </c>
      <c r="B29" s="43"/>
      <c r="C29" s="43"/>
      <c r="D29" s="43"/>
      <c r="E29" s="43"/>
      <c r="F29" s="43"/>
      <c r="G29" s="43"/>
      <c r="H29" s="44"/>
      <c r="I29" s="9"/>
      <c r="J29" s="45" t="s">
        <v>94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47">
        <f>CH30+CH31+CH32+CH33</f>
        <v>192575.78999999998</v>
      </c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05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50">
        <v>187617.99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2"/>
    </row>
    <row r="31" spans="1:105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50">
        <v>24.09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32" t="s">
        <v>95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50">
        <v>1734.72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</row>
    <row r="33" spans="1:105" s="5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11"/>
      <c r="J33" s="32" t="s">
        <v>96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50">
        <v>3198.99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5" customFormat="1" ht="11.25">
      <c r="A34" s="42" t="s">
        <v>40</v>
      </c>
      <c r="B34" s="43"/>
      <c r="C34" s="43"/>
      <c r="D34" s="43"/>
      <c r="E34" s="43"/>
      <c r="F34" s="43"/>
      <c r="G34" s="43"/>
      <c r="H34" s="44"/>
      <c r="I34" s="9"/>
      <c r="J34" s="45" t="s">
        <v>78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47">
        <f>CH35+CH36+CH37+CH38+CH39</f>
        <v>185346.99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11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50">
        <v>9098.11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2"/>
    </row>
    <row r="36" spans="1:105" s="5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11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50">
        <v>24745.02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2"/>
    </row>
    <row r="37" spans="1:105" s="5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11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50">
        <v>4206.74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2"/>
    </row>
    <row r="38" spans="1:105" s="5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11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50">
        <v>1771.94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2"/>
    </row>
    <row r="39" spans="1:105" s="5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11"/>
      <c r="J39" s="32" t="s">
        <v>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50">
        <f>CH40+CH41+CH42+CH43</f>
        <v>145525.18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2"/>
    </row>
    <row r="40" spans="1:105" s="5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11"/>
      <c r="J40" s="32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50">
        <v>13670.47</v>
      </c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2"/>
    </row>
    <row r="41" spans="1:105" s="5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11"/>
      <c r="J41" s="32" t="s">
        <v>99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50">
        <v>20994.58</v>
      </c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2"/>
    </row>
    <row r="42" spans="1:105" s="5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11"/>
      <c r="J42" s="32" t="s">
        <v>100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50">
        <v>14206.82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2"/>
    </row>
    <row r="43" spans="1:105" s="5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11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50">
        <v>96653.31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2"/>
    </row>
    <row r="44" spans="1:105" s="5" customFormat="1" ht="11.25" customHeight="1">
      <c r="A44" s="42" t="s">
        <v>41</v>
      </c>
      <c r="B44" s="43"/>
      <c r="C44" s="43"/>
      <c r="D44" s="43"/>
      <c r="E44" s="43"/>
      <c r="F44" s="43"/>
      <c r="G44" s="43"/>
      <c r="H44" s="44"/>
      <c r="I44" s="9"/>
      <c r="J44" s="45" t="s">
        <v>31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47">
        <v>23300.13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9"/>
    </row>
    <row r="45" spans="1:105" s="5" customFormat="1" ht="11.25" customHeight="1">
      <c r="A45" s="42" t="s">
        <v>42</v>
      </c>
      <c r="B45" s="43"/>
      <c r="C45" s="43"/>
      <c r="D45" s="43"/>
      <c r="E45" s="43"/>
      <c r="F45" s="43"/>
      <c r="G45" s="43"/>
      <c r="H45" s="44"/>
      <c r="I45" s="9"/>
      <c r="J45" s="45" t="s">
        <v>32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47">
        <f>CH46+CH47+CH48+CH49+CH50+CH51</f>
        <v>40026.64</v>
      </c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</row>
    <row r="46" spans="1:105" s="5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50">
        <v>4674.72</v>
      </c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2"/>
    </row>
    <row r="47" spans="1:105" s="5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50">
        <v>18787.65</v>
      </c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2"/>
    </row>
    <row r="48" spans="1:105" s="5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32" t="s">
        <v>101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50">
        <v>5123.16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2"/>
    </row>
    <row r="49" spans="1:105" s="5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32" t="s">
        <v>102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50">
        <v>0</v>
      </c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2"/>
    </row>
    <row r="50" spans="1:105" s="5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11"/>
      <c r="J50" s="32" t="s">
        <v>103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50">
        <v>0</v>
      </c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2"/>
    </row>
    <row r="51" spans="1:105" s="5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11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50">
        <v>11441.11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2"/>
    </row>
    <row r="52" spans="1:105" s="5" customFormat="1" ht="11.25" customHeight="1">
      <c r="A52" s="42">
        <v>2</v>
      </c>
      <c r="B52" s="43"/>
      <c r="C52" s="43"/>
      <c r="D52" s="43"/>
      <c r="E52" s="43"/>
      <c r="F52" s="43"/>
      <c r="G52" s="43"/>
      <c r="H52" s="44"/>
      <c r="I52" s="9"/>
      <c r="J52" s="45" t="s">
        <v>35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6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47">
        <v>0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9"/>
    </row>
    <row r="53" spans="1:105" s="5" customFormat="1" ht="11.25" customHeight="1">
      <c r="A53" s="42">
        <v>3</v>
      </c>
      <c r="B53" s="43"/>
      <c r="C53" s="43"/>
      <c r="D53" s="43"/>
      <c r="E53" s="43"/>
      <c r="F53" s="43"/>
      <c r="G53" s="43"/>
      <c r="H53" s="44"/>
      <c r="I53" s="9"/>
      <c r="J53" s="45" t="s">
        <v>79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6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47">
        <f>CH54+CH55+CH56+CH57+CH58</f>
        <v>120012.47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9"/>
    </row>
    <row r="54" spans="1:105" s="5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50">
        <v>6270.96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2"/>
    </row>
    <row r="55" spans="1:105" s="5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32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50">
        <v>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2"/>
    </row>
    <row r="56" spans="1:105" s="5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50">
        <v>29306.305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2"/>
    </row>
    <row r="57" spans="1:105" s="5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32" t="s">
        <v>105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50">
        <v>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2"/>
    </row>
    <row r="58" spans="1:105" s="5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11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50">
        <v>84435.205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2"/>
    </row>
    <row r="59" spans="1:105" s="5" customFormat="1" ht="11.25">
      <c r="A59" s="42">
        <v>4</v>
      </c>
      <c r="B59" s="43"/>
      <c r="C59" s="43"/>
      <c r="D59" s="43"/>
      <c r="E59" s="43"/>
      <c r="F59" s="43"/>
      <c r="G59" s="43"/>
      <c r="H59" s="44"/>
      <c r="I59" s="9"/>
      <c r="J59" s="45" t="s">
        <v>67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6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47">
        <f>CH60+CH65</f>
        <v>7326.58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9"/>
    </row>
    <row r="60" spans="1:105" s="5" customFormat="1" ht="11.25">
      <c r="A60" s="42" t="s">
        <v>53</v>
      </c>
      <c r="B60" s="43"/>
      <c r="C60" s="43"/>
      <c r="D60" s="43"/>
      <c r="E60" s="43"/>
      <c r="F60" s="43"/>
      <c r="G60" s="43"/>
      <c r="H60" s="44"/>
      <c r="I60" s="9"/>
      <c r="J60" s="45" t="s">
        <v>52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6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47">
        <f>CH61+CH62+CH63+CH64</f>
        <v>0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9"/>
    </row>
    <row r="61" spans="1:105" s="5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1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50">
        <v>0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2"/>
    </row>
    <row r="62" spans="1:105" s="5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1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50">
        <v>0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2"/>
    </row>
    <row r="63" spans="1:105" s="5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11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50">
        <v>0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2"/>
    </row>
    <row r="64" spans="1:105" s="5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11"/>
      <c r="J64" s="32" t="s">
        <v>106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50">
        <v>0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2"/>
    </row>
    <row r="65" spans="1:105" s="5" customFormat="1" ht="11.25">
      <c r="A65" s="42" t="s">
        <v>80</v>
      </c>
      <c r="B65" s="43"/>
      <c r="C65" s="43"/>
      <c r="D65" s="43"/>
      <c r="E65" s="43"/>
      <c r="F65" s="43"/>
      <c r="G65" s="43"/>
      <c r="H65" s="44"/>
      <c r="I65" s="9"/>
      <c r="J65" s="45" t="s">
        <v>57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6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47">
        <v>7326.58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05" s="5" customFormat="1" ht="11.25">
      <c r="A66" s="42">
        <v>5</v>
      </c>
      <c r="B66" s="43"/>
      <c r="C66" s="43"/>
      <c r="D66" s="43"/>
      <c r="E66" s="43"/>
      <c r="F66" s="43"/>
      <c r="G66" s="43"/>
      <c r="H66" s="44"/>
      <c r="I66" s="9"/>
      <c r="J66" s="45" t="s">
        <v>58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47">
        <f>CH11+CH59+CH53-CH52</f>
        <v>2914256.9600000004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9"/>
    </row>
    <row r="67" spans="1:105" s="5" customFormat="1" ht="11.25">
      <c r="A67" s="42" t="s">
        <v>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4"/>
    </row>
    <row r="68" spans="1:105" s="5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9">
        <v>1922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6" t="s">
        <v>62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39">
        <v>9188.97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6" t="s">
        <v>81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29">
        <v>1683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5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32" t="s">
        <v>82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4">
        <v>48.7</v>
      </c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43">
      <selection activeCell="CH71" sqref="CH71:DA71"/>
    </sheetView>
  </sheetViews>
  <sheetFormatPr defaultColWidth="0.875" defaultRowHeight="12.75"/>
  <cols>
    <col min="1" max="110" width="0.875" style="1" customWidth="1"/>
    <col min="111" max="111" width="3.75390625" style="1" customWidth="1"/>
    <col min="112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126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128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132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6"/>
      <c r="CY5" s="7"/>
      <c r="CZ5" s="7"/>
    </row>
    <row r="6" spans="1:105" s="3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127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2" customFormat="1" ht="15"/>
    <row r="10" spans="1:105" s="5" customFormat="1" ht="22.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 t="s">
        <v>75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2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83</v>
      </c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22" s="10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1"/>
      <c r="J11" s="45" t="s">
        <v>84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6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47">
        <f>CH12+CH13+CH14+CH19+CH20</f>
        <v>2852757.758</v>
      </c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  <c r="DR11" s="13"/>
    </row>
    <row r="12" spans="1:105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1"/>
      <c r="J12" s="45" t="s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6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47">
        <v>1259752.84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1"/>
      <c r="J13" s="45" t="s">
        <v>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47">
        <v>377170.01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1"/>
      <c r="J14" s="45" t="s">
        <v>85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47">
        <f>CH15+CH16+CH17+CH18</f>
        <v>304041.17000000004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9"/>
    </row>
    <row r="15" spans="1:105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32" t="s">
        <v>77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50">
        <v>191458.07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2"/>
    </row>
    <row r="16" spans="1:105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32" t="s">
        <v>86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50">
        <v>19801.11</v>
      </c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32" t="s">
        <v>87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50">
        <v>68481.96</v>
      </c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2"/>
    </row>
    <row r="18" spans="1:105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50">
        <v>24300.03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5" customFormat="1" ht="11.25">
      <c r="A19" s="42" t="s">
        <v>12</v>
      </c>
      <c r="B19" s="43"/>
      <c r="C19" s="43"/>
      <c r="D19" s="43"/>
      <c r="E19" s="43"/>
      <c r="F19" s="43"/>
      <c r="G19" s="43"/>
      <c r="H19" s="44"/>
      <c r="I19" s="9"/>
      <c r="J19" s="45" t="s">
        <v>88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6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47">
        <v>291420.09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</row>
    <row r="20" spans="1:105" s="5" customFormat="1" ht="11.25">
      <c r="A20" s="42" t="s">
        <v>13</v>
      </c>
      <c r="B20" s="43"/>
      <c r="C20" s="43"/>
      <c r="D20" s="43"/>
      <c r="E20" s="43"/>
      <c r="F20" s="43"/>
      <c r="G20" s="43"/>
      <c r="H20" s="44"/>
      <c r="I20" s="9"/>
      <c r="J20" s="45" t="s">
        <v>124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6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47">
        <f>CH21+CH26+CH29+CH34+CH44+CH45</f>
        <v>620373.648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5" customFormat="1" ht="11.25">
      <c r="A21" s="42" t="s">
        <v>14</v>
      </c>
      <c r="B21" s="43"/>
      <c r="C21" s="43"/>
      <c r="D21" s="43"/>
      <c r="E21" s="43"/>
      <c r="F21" s="43"/>
      <c r="G21" s="43"/>
      <c r="H21" s="44"/>
      <c r="I21" s="9"/>
      <c r="J21" s="45" t="s">
        <v>89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6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47">
        <v>172632.56</v>
      </c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</row>
    <row r="22" spans="1:105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32" t="s">
        <v>90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50">
        <v>635.41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32" t="s">
        <v>91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50">
        <v>158186.58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32" t="s">
        <v>125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50">
        <v>0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</row>
    <row r="25" spans="1:105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32" t="s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50">
        <v>5431.29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</row>
    <row r="26" spans="1:105" s="5" customFormat="1" ht="11.25">
      <c r="A26" s="42" t="s">
        <v>23</v>
      </c>
      <c r="B26" s="43"/>
      <c r="C26" s="43"/>
      <c r="D26" s="43"/>
      <c r="E26" s="43"/>
      <c r="F26" s="43"/>
      <c r="G26" s="43"/>
      <c r="H26" s="44"/>
      <c r="I26" s="9"/>
      <c r="J26" s="45" t="s">
        <v>65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47">
        <f>CH27+CH28</f>
        <v>1822.56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32" t="s">
        <v>66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50">
        <v>452.78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2"/>
    </row>
    <row r="28" spans="1:105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32" t="s">
        <v>93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50">
        <v>1369.78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2"/>
    </row>
    <row r="29" spans="1:105" s="5" customFormat="1" ht="11.25">
      <c r="A29" s="42" t="s">
        <v>26</v>
      </c>
      <c r="B29" s="43"/>
      <c r="C29" s="43"/>
      <c r="D29" s="43"/>
      <c r="E29" s="43"/>
      <c r="F29" s="43"/>
      <c r="G29" s="43"/>
      <c r="H29" s="44"/>
      <c r="I29" s="9"/>
      <c r="J29" s="45" t="s">
        <v>94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47">
        <f>CH30+CH31+CH32+CH33</f>
        <v>187297.81999999998</v>
      </c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05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50">
        <v>182340.02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2"/>
    </row>
    <row r="31" spans="1:105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50">
        <v>24.09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32" t="s">
        <v>95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50">
        <v>1734.72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</row>
    <row r="33" spans="1:105" s="5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11"/>
      <c r="J33" s="32" t="s">
        <v>96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50">
        <v>3198.99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5" customFormat="1" ht="11.25">
      <c r="A34" s="42" t="s">
        <v>40</v>
      </c>
      <c r="B34" s="43"/>
      <c r="C34" s="43"/>
      <c r="D34" s="43"/>
      <c r="E34" s="43"/>
      <c r="F34" s="43"/>
      <c r="G34" s="43"/>
      <c r="H34" s="44"/>
      <c r="I34" s="9"/>
      <c r="J34" s="45" t="s">
        <v>78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47">
        <f>CH35+CH36+CH37+CH38+CH39</f>
        <v>192760.874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11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50">
        <v>9462.04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2"/>
    </row>
    <row r="36" spans="1:105" s="5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11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50">
        <v>25734.82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2"/>
    </row>
    <row r="37" spans="1:105" s="5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11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50">
        <v>4375.01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2"/>
    </row>
    <row r="38" spans="1:105" s="5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11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50">
        <v>1842.82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2"/>
    </row>
    <row r="39" spans="1:105" s="5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11"/>
      <c r="J39" s="32" t="s">
        <v>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50">
        <f>CH40+CH41+CH42+CH43</f>
        <v>151346.184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2"/>
    </row>
    <row r="40" spans="1:105" s="5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11"/>
      <c r="J40" s="32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50">
        <v>14217.29</v>
      </c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2"/>
    </row>
    <row r="41" spans="1:105" s="5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11"/>
      <c r="J41" s="32" t="s">
        <v>99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50">
        <v>21834.36</v>
      </c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2"/>
    </row>
    <row r="42" spans="1:105" s="5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11"/>
      <c r="J42" s="32" t="s">
        <v>100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50">
        <v>14775.09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2"/>
    </row>
    <row r="43" spans="1:105" s="5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11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50">
        <v>100519.444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2"/>
    </row>
    <row r="44" spans="1:105" s="5" customFormat="1" ht="11.25" customHeight="1">
      <c r="A44" s="42" t="s">
        <v>41</v>
      </c>
      <c r="B44" s="43"/>
      <c r="C44" s="43"/>
      <c r="D44" s="43"/>
      <c r="E44" s="43"/>
      <c r="F44" s="43"/>
      <c r="G44" s="43"/>
      <c r="H44" s="44"/>
      <c r="I44" s="9"/>
      <c r="J44" s="45" t="s">
        <v>31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47">
        <v>24232.13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9"/>
    </row>
    <row r="45" spans="1:105" s="5" customFormat="1" ht="11.25" customHeight="1">
      <c r="A45" s="42" t="s">
        <v>42</v>
      </c>
      <c r="B45" s="43"/>
      <c r="C45" s="43"/>
      <c r="D45" s="43"/>
      <c r="E45" s="43"/>
      <c r="F45" s="43"/>
      <c r="G45" s="43"/>
      <c r="H45" s="44"/>
      <c r="I45" s="9"/>
      <c r="J45" s="45" t="s">
        <v>32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47">
        <f>CH46+CH47+CH48+CH49+CH50+CH51</f>
        <v>41627.704</v>
      </c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</row>
    <row r="46" spans="1:105" s="5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50">
        <v>4861.71</v>
      </c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2"/>
    </row>
    <row r="47" spans="1:105" s="5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50">
        <v>19539.15</v>
      </c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2"/>
    </row>
    <row r="48" spans="1:105" s="5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32" t="s">
        <v>101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50">
        <v>5328.09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2"/>
    </row>
    <row r="49" spans="1:105" s="5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32" t="s">
        <v>102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50">
        <v>0</v>
      </c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2"/>
    </row>
    <row r="50" spans="1:105" s="5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11"/>
      <c r="J50" s="32" t="s">
        <v>103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50">
        <v>0</v>
      </c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2"/>
    </row>
    <row r="51" spans="1:105" s="5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11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50">
        <v>11898.754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2"/>
    </row>
    <row r="52" spans="1:105" s="5" customFormat="1" ht="11.25" customHeight="1">
      <c r="A52" s="42">
        <v>2</v>
      </c>
      <c r="B52" s="43"/>
      <c r="C52" s="43"/>
      <c r="D52" s="43"/>
      <c r="E52" s="43"/>
      <c r="F52" s="43"/>
      <c r="G52" s="43"/>
      <c r="H52" s="44"/>
      <c r="I52" s="9"/>
      <c r="J52" s="45" t="s">
        <v>35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6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47">
        <v>0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9"/>
    </row>
    <row r="53" spans="1:105" s="5" customFormat="1" ht="11.25" customHeight="1">
      <c r="A53" s="42">
        <v>3</v>
      </c>
      <c r="B53" s="43"/>
      <c r="C53" s="43"/>
      <c r="D53" s="43"/>
      <c r="E53" s="43"/>
      <c r="F53" s="43"/>
      <c r="G53" s="43"/>
      <c r="H53" s="44"/>
      <c r="I53" s="9"/>
      <c r="J53" s="45" t="s">
        <v>79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6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47">
        <f>CH54+CH55+CH56+CH57+CH58</f>
        <v>170449.84399999998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9"/>
    </row>
    <row r="54" spans="1:105" s="5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50">
        <v>6521.8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2"/>
    </row>
    <row r="55" spans="1:105" s="5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32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50">
        <v>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2"/>
    </row>
    <row r="56" spans="1:105" s="5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50">
        <v>30478.56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2"/>
    </row>
    <row r="57" spans="1:105" s="5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32" t="s">
        <v>105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50">
        <v>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2"/>
    </row>
    <row r="58" spans="1:105" s="5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11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50">
        <v>133449.484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2"/>
    </row>
    <row r="59" spans="1:105" s="5" customFormat="1" ht="11.25">
      <c r="A59" s="42">
        <v>4</v>
      </c>
      <c r="B59" s="43"/>
      <c r="C59" s="43"/>
      <c r="D59" s="43"/>
      <c r="E59" s="43"/>
      <c r="F59" s="43"/>
      <c r="G59" s="43"/>
      <c r="H59" s="44"/>
      <c r="I59" s="9"/>
      <c r="J59" s="45" t="s">
        <v>67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6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47">
        <f>CH60+CH65</f>
        <v>7619.64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9"/>
    </row>
    <row r="60" spans="1:105" s="5" customFormat="1" ht="11.25">
      <c r="A60" s="42" t="s">
        <v>53</v>
      </c>
      <c r="B60" s="43"/>
      <c r="C60" s="43"/>
      <c r="D60" s="43"/>
      <c r="E60" s="43"/>
      <c r="F60" s="43"/>
      <c r="G60" s="43"/>
      <c r="H60" s="44"/>
      <c r="I60" s="9"/>
      <c r="J60" s="45" t="s">
        <v>52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6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47">
        <f>CH61+CH62+CH63+CH64</f>
        <v>0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9"/>
    </row>
    <row r="61" spans="1:105" s="5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1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50">
        <v>0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2"/>
    </row>
    <row r="62" spans="1:105" s="5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1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50">
        <v>0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2"/>
    </row>
    <row r="63" spans="1:105" s="5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11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50">
        <v>0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2"/>
    </row>
    <row r="64" spans="1:105" s="5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11"/>
      <c r="J64" s="32" t="s">
        <v>106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50">
        <v>0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2"/>
    </row>
    <row r="65" spans="1:105" s="5" customFormat="1" ht="11.25">
      <c r="A65" s="42" t="s">
        <v>80</v>
      </c>
      <c r="B65" s="43"/>
      <c r="C65" s="43"/>
      <c r="D65" s="43"/>
      <c r="E65" s="43"/>
      <c r="F65" s="43"/>
      <c r="G65" s="43"/>
      <c r="H65" s="44"/>
      <c r="I65" s="9"/>
      <c r="J65" s="45" t="s">
        <v>57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6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47">
        <v>7619.64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11" s="5" customFormat="1" ht="11.25">
      <c r="A66" s="42">
        <v>5</v>
      </c>
      <c r="B66" s="43"/>
      <c r="C66" s="43"/>
      <c r="D66" s="43"/>
      <c r="E66" s="43"/>
      <c r="F66" s="43"/>
      <c r="G66" s="43"/>
      <c r="H66" s="44"/>
      <c r="I66" s="9"/>
      <c r="J66" s="45" t="s">
        <v>58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47">
        <f>CH11+CH59+CH53-CH52</f>
        <v>3030827.242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9"/>
      <c r="DG66" s="14"/>
    </row>
    <row r="67" spans="1:105" s="5" customFormat="1" ht="11.25">
      <c r="A67" s="42" t="s">
        <v>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4"/>
    </row>
    <row r="68" spans="1:105" s="5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9">
        <v>1922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6" t="s">
        <v>62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39">
        <v>9188.97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6" t="s">
        <v>81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29">
        <v>1683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5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32" t="s">
        <v>82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4">
        <v>48.9</v>
      </c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71"/>
  <sheetViews>
    <sheetView zoomScale="140" zoomScaleNormal="140" zoomScaleSheetLayoutView="100" zoomScalePageLayoutView="0" workbookViewId="0" topLeftCell="A1">
      <selection activeCell="CH71" sqref="CH71:DA71"/>
    </sheetView>
  </sheetViews>
  <sheetFormatPr defaultColWidth="0.875" defaultRowHeight="12.75"/>
  <cols>
    <col min="1" max="110" width="0.875" style="1" customWidth="1"/>
    <col min="111" max="111" width="3.75390625" style="1" customWidth="1"/>
    <col min="112" max="121" width="0.875" style="1" customWidth="1"/>
    <col min="122" max="122" width="1.625" style="1" customWidth="1"/>
    <col min="123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5" t="s">
        <v>126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8" t="s">
        <v>128</v>
      </c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9" t="s">
        <v>133</v>
      </c>
      <c r="CF4" s="19"/>
      <c r="CG4" s="19"/>
      <c r="CH4" s="19"/>
      <c r="CI4" s="20" t="s">
        <v>71</v>
      </c>
      <c r="CJ4" s="20"/>
      <c r="CK4" s="20"/>
      <c r="CL4" s="20"/>
      <c r="CM4" s="20"/>
      <c r="CN4" s="2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6" t="s">
        <v>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CX5" s="6"/>
      <c r="CY5" s="7"/>
      <c r="CZ5" s="7"/>
    </row>
    <row r="6" spans="1:105" s="3" customFormat="1" ht="15.75">
      <c r="A6" s="17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5" t="s">
        <v>127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6" t="s">
        <v>74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="2" customFormat="1" ht="15"/>
    <row r="10" spans="1:105" s="5" customFormat="1" ht="22.5" customHeight="1">
      <c r="A10" s="53" t="s">
        <v>1</v>
      </c>
      <c r="B10" s="53"/>
      <c r="C10" s="53"/>
      <c r="D10" s="53"/>
      <c r="E10" s="53"/>
      <c r="F10" s="53"/>
      <c r="G10" s="53"/>
      <c r="H10" s="53"/>
      <c r="I10" s="53" t="s">
        <v>75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 t="s">
        <v>2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83</v>
      </c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</row>
    <row r="11" spans="1:122" s="10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1"/>
      <c r="J11" s="45" t="s">
        <v>84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6"/>
      <c r="BX11" s="21" t="s">
        <v>76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47">
        <f>CH12+CH13+CH14+CH19+CH20</f>
        <v>2926123.868</v>
      </c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9"/>
      <c r="DR11" s="13"/>
    </row>
    <row r="12" spans="1:105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1"/>
      <c r="J12" s="45" t="s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6"/>
      <c r="BX12" s="21" t="s">
        <v>76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47">
        <v>1310142.96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1"/>
      <c r="J13" s="45" t="s">
        <v>6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21" t="s">
        <v>76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47">
        <v>392256.8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1"/>
      <c r="J14" s="45" t="s">
        <v>85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21" t="s">
        <v>76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47">
        <f>CH15+CH16+CH17+CH18</f>
        <v>316202.81799999997</v>
      </c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9"/>
    </row>
    <row r="15" spans="1:105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1"/>
      <c r="J15" s="32" t="s">
        <v>77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1" t="s">
        <v>76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50">
        <v>199116.394</v>
      </c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2"/>
    </row>
    <row r="16" spans="1:105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1"/>
      <c r="J16" s="32" t="s">
        <v>86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1" t="s">
        <v>76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50">
        <v>20593.15</v>
      </c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1"/>
      <c r="J17" s="32" t="s">
        <v>87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1" t="s">
        <v>76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50">
        <v>71221.24</v>
      </c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2"/>
    </row>
    <row r="18" spans="1:105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1"/>
      <c r="J18" s="32" t="s">
        <v>30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1" t="s">
        <v>76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50">
        <v>25272.034</v>
      </c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5" customFormat="1" ht="11.25">
      <c r="A19" s="42" t="s">
        <v>12</v>
      </c>
      <c r="B19" s="43"/>
      <c r="C19" s="43"/>
      <c r="D19" s="43"/>
      <c r="E19" s="43"/>
      <c r="F19" s="43"/>
      <c r="G19" s="43"/>
      <c r="H19" s="44"/>
      <c r="I19" s="9"/>
      <c r="J19" s="45" t="s">
        <v>88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6"/>
      <c r="BX19" s="21" t="s">
        <v>76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47">
        <v>282160.06</v>
      </c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9"/>
    </row>
    <row r="20" spans="1:105" s="5" customFormat="1" ht="11.25">
      <c r="A20" s="42" t="s">
        <v>13</v>
      </c>
      <c r="B20" s="43"/>
      <c r="C20" s="43"/>
      <c r="D20" s="43"/>
      <c r="E20" s="43"/>
      <c r="F20" s="43"/>
      <c r="G20" s="43"/>
      <c r="H20" s="44"/>
      <c r="I20" s="9"/>
      <c r="J20" s="45" t="s">
        <v>124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6"/>
      <c r="BX20" s="21" t="s">
        <v>76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47">
        <f>CH21+CH26+CH29+CH34+CH44+CH45</f>
        <v>625361.23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5" customFormat="1" ht="11.25">
      <c r="A21" s="42" t="s">
        <v>14</v>
      </c>
      <c r="B21" s="43"/>
      <c r="C21" s="43"/>
      <c r="D21" s="43"/>
      <c r="E21" s="43"/>
      <c r="F21" s="43"/>
      <c r="G21" s="43"/>
      <c r="H21" s="44"/>
      <c r="I21" s="9"/>
      <c r="J21" s="45" t="s">
        <v>89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6"/>
      <c r="BX21" s="21" t="s">
        <v>76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47">
        <v>172497.74</v>
      </c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9"/>
    </row>
    <row r="22" spans="1:105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1"/>
      <c r="J22" s="32" t="s">
        <v>90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1" t="s">
        <v>76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50">
        <v>635.41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1"/>
      <c r="J23" s="32" t="s">
        <v>91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1" t="s">
        <v>76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50">
        <v>158051.76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1"/>
      <c r="J24" s="32" t="s">
        <v>125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1" t="s">
        <v>76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50">
        <v>0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</row>
    <row r="25" spans="1:105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1"/>
      <c r="J25" s="32" t="s">
        <v>92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1" t="s">
        <v>76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50">
        <v>5431.29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2"/>
    </row>
    <row r="26" spans="1:105" s="5" customFormat="1" ht="11.25">
      <c r="A26" s="42" t="s">
        <v>23</v>
      </c>
      <c r="B26" s="43"/>
      <c r="C26" s="43"/>
      <c r="D26" s="43"/>
      <c r="E26" s="43"/>
      <c r="F26" s="43"/>
      <c r="G26" s="43"/>
      <c r="H26" s="44"/>
      <c r="I26" s="9"/>
      <c r="J26" s="45" t="s">
        <v>65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6"/>
      <c r="BX26" s="21" t="s">
        <v>76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47">
        <f>CH27+CH28</f>
        <v>1822.56</v>
      </c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9"/>
    </row>
    <row r="27" spans="1:105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1"/>
      <c r="J27" s="32" t="s">
        <v>66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1" t="s">
        <v>76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50">
        <v>452.78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2"/>
    </row>
    <row r="28" spans="1:105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1"/>
      <c r="J28" s="32" t="s">
        <v>93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1" t="s">
        <v>76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50">
        <v>1369.78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2"/>
    </row>
    <row r="29" spans="1:105" s="5" customFormat="1" ht="11.25">
      <c r="A29" s="42" t="s">
        <v>26</v>
      </c>
      <c r="B29" s="43"/>
      <c r="C29" s="43"/>
      <c r="D29" s="43"/>
      <c r="E29" s="43"/>
      <c r="F29" s="43"/>
      <c r="G29" s="43"/>
      <c r="H29" s="44"/>
      <c r="I29" s="9"/>
      <c r="J29" s="45" t="s">
        <v>94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21" t="s">
        <v>76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47">
        <f>CH30+CH31+CH32+CH33</f>
        <v>182075.4</v>
      </c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05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1"/>
      <c r="J30" s="32" t="s">
        <v>38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1" t="s">
        <v>76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50">
        <v>177117.6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2"/>
    </row>
    <row r="31" spans="1:105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1"/>
      <c r="J31" s="32" t="s">
        <v>39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1" t="s">
        <v>76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50">
        <v>24.09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1"/>
      <c r="J32" s="32" t="s">
        <v>95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1" t="s">
        <v>76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50">
        <v>1734.72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</row>
    <row r="33" spans="1:105" s="5" customFormat="1" ht="11.25">
      <c r="A33" s="21" t="s">
        <v>108</v>
      </c>
      <c r="B33" s="22"/>
      <c r="C33" s="22"/>
      <c r="D33" s="22"/>
      <c r="E33" s="22"/>
      <c r="F33" s="22"/>
      <c r="G33" s="22"/>
      <c r="H33" s="23"/>
      <c r="I33" s="11"/>
      <c r="J33" s="32" t="s">
        <v>96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1" t="s">
        <v>76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50">
        <v>3198.99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5" customFormat="1" ht="11.25">
      <c r="A34" s="42" t="s">
        <v>40</v>
      </c>
      <c r="B34" s="43"/>
      <c r="C34" s="43"/>
      <c r="D34" s="43"/>
      <c r="E34" s="43"/>
      <c r="F34" s="43"/>
      <c r="G34" s="43"/>
      <c r="H34" s="44"/>
      <c r="I34" s="9"/>
      <c r="J34" s="45" t="s">
        <v>78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6"/>
      <c r="BX34" s="21" t="s">
        <v>76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47">
        <f>CH35+CH36+CH37+CH38+CH39</f>
        <v>200471.3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>
      <c r="A35" s="21" t="s">
        <v>109</v>
      </c>
      <c r="B35" s="22"/>
      <c r="C35" s="22"/>
      <c r="D35" s="22"/>
      <c r="E35" s="22"/>
      <c r="F35" s="22"/>
      <c r="G35" s="22"/>
      <c r="H35" s="23"/>
      <c r="I35" s="11"/>
      <c r="J35" s="32" t="s">
        <v>16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1" t="s">
        <v>76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50">
        <v>9840.52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2"/>
    </row>
    <row r="36" spans="1:105" s="5" customFormat="1" ht="11.25">
      <c r="A36" s="21" t="s">
        <v>110</v>
      </c>
      <c r="B36" s="22"/>
      <c r="C36" s="22"/>
      <c r="D36" s="22"/>
      <c r="E36" s="22"/>
      <c r="F36" s="22"/>
      <c r="G36" s="22"/>
      <c r="H36" s="23"/>
      <c r="I36" s="11"/>
      <c r="J36" s="32" t="s">
        <v>18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1" t="s">
        <v>76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50">
        <v>26764.21</v>
      </c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2"/>
    </row>
    <row r="37" spans="1:105" s="5" customFormat="1" ht="11.25">
      <c r="A37" s="21" t="s">
        <v>111</v>
      </c>
      <c r="B37" s="22"/>
      <c r="C37" s="22"/>
      <c r="D37" s="22"/>
      <c r="E37" s="22"/>
      <c r="F37" s="22"/>
      <c r="G37" s="22"/>
      <c r="H37" s="23"/>
      <c r="I37" s="11"/>
      <c r="J37" s="32" t="s">
        <v>20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1" t="s">
        <v>76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50">
        <v>4550.01</v>
      </c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2"/>
    </row>
    <row r="38" spans="1:105" s="5" customFormat="1" ht="11.25">
      <c r="A38" s="21" t="s">
        <v>112</v>
      </c>
      <c r="B38" s="22"/>
      <c r="C38" s="22"/>
      <c r="D38" s="22"/>
      <c r="E38" s="22"/>
      <c r="F38" s="22"/>
      <c r="G38" s="22"/>
      <c r="H38" s="23"/>
      <c r="I38" s="11"/>
      <c r="J38" s="32" t="s">
        <v>22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1" t="s">
        <v>76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50">
        <v>1916.53</v>
      </c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2"/>
    </row>
    <row r="39" spans="1:105" s="5" customFormat="1" ht="11.25" customHeight="1">
      <c r="A39" s="21" t="s">
        <v>113</v>
      </c>
      <c r="B39" s="22"/>
      <c r="C39" s="22"/>
      <c r="D39" s="22"/>
      <c r="E39" s="22"/>
      <c r="F39" s="22"/>
      <c r="G39" s="22"/>
      <c r="H39" s="23"/>
      <c r="I39" s="11"/>
      <c r="J39" s="32" t="s">
        <v>97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1" t="s">
        <v>76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50">
        <f>CH40+CH41+CH42+CH43</f>
        <v>157400.03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2"/>
    </row>
    <row r="40" spans="1:105" s="5" customFormat="1" ht="11.25" customHeight="1">
      <c r="A40" s="21" t="s">
        <v>114</v>
      </c>
      <c r="B40" s="22"/>
      <c r="C40" s="22"/>
      <c r="D40" s="22"/>
      <c r="E40" s="22"/>
      <c r="F40" s="22"/>
      <c r="G40" s="22"/>
      <c r="H40" s="23"/>
      <c r="I40" s="11"/>
      <c r="J40" s="32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1" t="s">
        <v>76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50">
        <v>14785.98</v>
      </c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2"/>
    </row>
    <row r="41" spans="1:105" s="5" customFormat="1" ht="22.5" customHeight="1">
      <c r="A41" s="21" t="s">
        <v>115</v>
      </c>
      <c r="B41" s="22"/>
      <c r="C41" s="22"/>
      <c r="D41" s="22"/>
      <c r="E41" s="22"/>
      <c r="F41" s="22"/>
      <c r="G41" s="22"/>
      <c r="H41" s="23"/>
      <c r="I41" s="11"/>
      <c r="J41" s="32" t="s">
        <v>99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1" t="s">
        <v>76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50">
        <v>22707.74</v>
      </c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2"/>
    </row>
    <row r="42" spans="1:105" s="5" customFormat="1" ht="11.25" customHeight="1">
      <c r="A42" s="21" t="s">
        <v>116</v>
      </c>
      <c r="B42" s="22"/>
      <c r="C42" s="22"/>
      <c r="D42" s="22"/>
      <c r="E42" s="22"/>
      <c r="F42" s="22"/>
      <c r="G42" s="22"/>
      <c r="H42" s="23"/>
      <c r="I42" s="11"/>
      <c r="J42" s="32" t="s">
        <v>100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1" t="s">
        <v>76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50">
        <v>15366.09</v>
      </c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2"/>
    </row>
    <row r="43" spans="1:105" s="5" customFormat="1" ht="11.25" customHeight="1">
      <c r="A43" s="21" t="s">
        <v>117</v>
      </c>
      <c r="B43" s="22"/>
      <c r="C43" s="22"/>
      <c r="D43" s="22"/>
      <c r="E43" s="22"/>
      <c r="F43" s="22"/>
      <c r="G43" s="22"/>
      <c r="H43" s="23"/>
      <c r="I43" s="11"/>
      <c r="J43" s="32" t="s">
        <v>30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1" t="s">
        <v>76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50">
        <v>104540.22</v>
      </c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2"/>
    </row>
    <row r="44" spans="1:105" s="5" customFormat="1" ht="11.25" customHeight="1">
      <c r="A44" s="42" t="s">
        <v>41</v>
      </c>
      <c r="B44" s="43"/>
      <c r="C44" s="43"/>
      <c r="D44" s="43"/>
      <c r="E44" s="43"/>
      <c r="F44" s="43"/>
      <c r="G44" s="43"/>
      <c r="H44" s="44"/>
      <c r="I44" s="9"/>
      <c r="J44" s="45" t="s">
        <v>31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6"/>
      <c r="BX44" s="21" t="s">
        <v>76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47">
        <v>25201.42</v>
      </c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9"/>
    </row>
    <row r="45" spans="1:105" s="5" customFormat="1" ht="11.25" customHeight="1">
      <c r="A45" s="42" t="s">
        <v>42</v>
      </c>
      <c r="B45" s="43"/>
      <c r="C45" s="43"/>
      <c r="D45" s="43"/>
      <c r="E45" s="43"/>
      <c r="F45" s="43"/>
      <c r="G45" s="43"/>
      <c r="H45" s="44"/>
      <c r="I45" s="9"/>
      <c r="J45" s="45" t="s">
        <v>32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6"/>
      <c r="BX45" s="21" t="s">
        <v>76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47">
        <f>CH46+CH47+CH48+CH49+CH50+CH51</f>
        <v>43292.81</v>
      </c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9"/>
    </row>
    <row r="46" spans="1:105" s="5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1"/>
      <c r="J46" s="32" t="s">
        <v>33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1" t="s">
        <v>76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50">
        <v>5056.18</v>
      </c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2"/>
    </row>
    <row r="47" spans="1:105" s="5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1"/>
      <c r="J47" s="32" t="s">
        <v>34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1" t="s">
        <v>76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50">
        <v>20320.72</v>
      </c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2"/>
    </row>
    <row r="48" spans="1:105" s="5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1"/>
      <c r="J48" s="32" t="s">
        <v>101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1" t="s">
        <v>76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50">
        <v>5541.21</v>
      </c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2"/>
    </row>
    <row r="49" spans="1:105" s="5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1"/>
      <c r="J49" s="32" t="s">
        <v>102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1" t="s">
        <v>76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50">
        <v>0</v>
      </c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2"/>
    </row>
    <row r="50" spans="1:105" s="5" customFormat="1" ht="11.25" customHeight="1">
      <c r="A50" s="21" t="s">
        <v>118</v>
      </c>
      <c r="B50" s="22"/>
      <c r="C50" s="22"/>
      <c r="D50" s="22"/>
      <c r="E50" s="22"/>
      <c r="F50" s="22"/>
      <c r="G50" s="22"/>
      <c r="H50" s="23"/>
      <c r="I50" s="11"/>
      <c r="J50" s="32" t="s">
        <v>103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1" t="s">
        <v>76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50">
        <v>0</v>
      </c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2"/>
    </row>
    <row r="51" spans="1:105" s="5" customFormat="1" ht="11.25" customHeight="1">
      <c r="A51" s="21" t="s">
        <v>119</v>
      </c>
      <c r="B51" s="22"/>
      <c r="C51" s="22"/>
      <c r="D51" s="22"/>
      <c r="E51" s="22"/>
      <c r="F51" s="22"/>
      <c r="G51" s="22"/>
      <c r="H51" s="23"/>
      <c r="I51" s="11"/>
      <c r="J51" s="32" t="s">
        <v>30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1" t="s">
        <v>76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50">
        <v>12374.7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2"/>
    </row>
    <row r="52" spans="1:105" s="5" customFormat="1" ht="11.25" customHeight="1">
      <c r="A52" s="42">
        <v>2</v>
      </c>
      <c r="B52" s="43"/>
      <c r="C52" s="43"/>
      <c r="D52" s="43"/>
      <c r="E52" s="43"/>
      <c r="F52" s="43"/>
      <c r="G52" s="43"/>
      <c r="H52" s="44"/>
      <c r="I52" s="9"/>
      <c r="J52" s="45" t="s">
        <v>35</v>
      </c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6"/>
      <c r="BX52" s="21" t="s">
        <v>76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47">
        <v>0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9"/>
    </row>
    <row r="53" spans="1:105" s="5" customFormat="1" ht="11.25" customHeight="1">
      <c r="A53" s="42">
        <v>3</v>
      </c>
      <c r="B53" s="43"/>
      <c r="C53" s="43"/>
      <c r="D53" s="43"/>
      <c r="E53" s="43"/>
      <c r="F53" s="43"/>
      <c r="G53" s="43"/>
      <c r="H53" s="44"/>
      <c r="I53" s="9"/>
      <c r="J53" s="45" t="s">
        <v>79</v>
      </c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6"/>
      <c r="BX53" s="21" t="s">
        <v>76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47">
        <f>CH54+CH55+CH56+CH57+CH58</f>
        <v>218012.03</v>
      </c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9"/>
    </row>
    <row r="54" spans="1:105" s="5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1"/>
      <c r="J54" s="32" t="s">
        <v>36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1" t="s">
        <v>76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50">
        <v>6782.67</v>
      </c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2"/>
    </row>
    <row r="55" spans="1:105" s="5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1"/>
      <c r="J55" s="32" t="s">
        <v>104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1" t="s">
        <v>76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50">
        <v>0</v>
      </c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2"/>
    </row>
    <row r="56" spans="1:105" s="5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1"/>
      <c r="J56" s="32" t="s">
        <v>37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1" t="s">
        <v>76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50">
        <v>31697.7</v>
      </c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2"/>
    </row>
    <row r="57" spans="1:105" s="5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1"/>
      <c r="J57" s="32" t="s">
        <v>105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1" t="s">
        <v>76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50">
        <v>0</v>
      </c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2"/>
    </row>
    <row r="58" spans="1:105" s="5" customFormat="1" ht="11.25">
      <c r="A58" s="21" t="s">
        <v>120</v>
      </c>
      <c r="B58" s="22"/>
      <c r="C58" s="22"/>
      <c r="D58" s="22"/>
      <c r="E58" s="22"/>
      <c r="F58" s="22"/>
      <c r="G58" s="22"/>
      <c r="H58" s="23"/>
      <c r="I58" s="11"/>
      <c r="J58" s="32" t="s">
        <v>51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1" t="s">
        <v>76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50">
        <v>179531.66</v>
      </c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2"/>
    </row>
    <row r="59" spans="1:105" s="5" customFormat="1" ht="11.25">
      <c r="A59" s="42">
        <v>4</v>
      </c>
      <c r="B59" s="43"/>
      <c r="C59" s="43"/>
      <c r="D59" s="43"/>
      <c r="E59" s="43"/>
      <c r="F59" s="43"/>
      <c r="G59" s="43"/>
      <c r="H59" s="44"/>
      <c r="I59" s="9"/>
      <c r="J59" s="45" t="s">
        <v>67</v>
      </c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6"/>
      <c r="BX59" s="21" t="s">
        <v>76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47">
        <f>CH60+CH65</f>
        <v>7924.43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9"/>
    </row>
    <row r="60" spans="1:105" s="5" customFormat="1" ht="11.25">
      <c r="A60" s="42" t="s">
        <v>53</v>
      </c>
      <c r="B60" s="43"/>
      <c r="C60" s="43"/>
      <c r="D60" s="43"/>
      <c r="E60" s="43"/>
      <c r="F60" s="43"/>
      <c r="G60" s="43"/>
      <c r="H60" s="44"/>
      <c r="I60" s="9"/>
      <c r="J60" s="45" t="s">
        <v>52</v>
      </c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6"/>
      <c r="BX60" s="21" t="s">
        <v>76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47">
        <f>CH61+CH62+CH63+CH64</f>
        <v>0</v>
      </c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9"/>
    </row>
    <row r="61" spans="1:105" s="5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1"/>
      <c r="J61" s="32" t="s">
        <v>54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1" t="s">
        <v>76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50">
        <v>0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2"/>
    </row>
    <row r="62" spans="1:105" s="5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1"/>
      <c r="J62" s="32" t="s">
        <v>55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1" t="s">
        <v>76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50">
        <v>0</v>
      </c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2"/>
    </row>
    <row r="63" spans="1:105" s="5" customFormat="1" ht="11.25">
      <c r="A63" s="21" t="s">
        <v>121</v>
      </c>
      <c r="B63" s="22"/>
      <c r="C63" s="22"/>
      <c r="D63" s="22"/>
      <c r="E63" s="22"/>
      <c r="F63" s="22"/>
      <c r="G63" s="22"/>
      <c r="H63" s="23"/>
      <c r="I63" s="11"/>
      <c r="J63" s="32" t="s">
        <v>56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3"/>
      <c r="BX63" s="21" t="s">
        <v>76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50">
        <v>0</v>
      </c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2"/>
    </row>
    <row r="64" spans="1:105" s="5" customFormat="1" ht="22.5" customHeight="1">
      <c r="A64" s="21" t="s">
        <v>122</v>
      </c>
      <c r="B64" s="22"/>
      <c r="C64" s="22"/>
      <c r="D64" s="22"/>
      <c r="E64" s="22"/>
      <c r="F64" s="22"/>
      <c r="G64" s="22"/>
      <c r="H64" s="23"/>
      <c r="I64" s="11"/>
      <c r="J64" s="32" t="s">
        <v>106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1" t="s">
        <v>76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50">
        <v>0</v>
      </c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2"/>
    </row>
    <row r="65" spans="1:105" s="5" customFormat="1" ht="11.25">
      <c r="A65" s="42" t="s">
        <v>80</v>
      </c>
      <c r="B65" s="43"/>
      <c r="C65" s="43"/>
      <c r="D65" s="43"/>
      <c r="E65" s="43"/>
      <c r="F65" s="43"/>
      <c r="G65" s="43"/>
      <c r="H65" s="44"/>
      <c r="I65" s="9"/>
      <c r="J65" s="45" t="s">
        <v>57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6"/>
      <c r="BX65" s="21" t="s">
        <v>76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47">
        <v>7924.43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9"/>
    </row>
    <row r="66" spans="1:111" s="5" customFormat="1" ht="11.25">
      <c r="A66" s="42">
        <v>5</v>
      </c>
      <c r="B66" s="43"/>
      <c r="C66" s="43"/>
      <c r="D66" s="43"/>
      <c r="E66" s="43"/>
      <c r="F66" s="43"/>
      <c r="G66" s="43"/>
      <c r="H66" s="44"/>
      <c r="I66" s="9"/>
      <c r="J66" s="45" t="s">
        <v>58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21" t="s">
        <v>76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47">
        <f>CH11+CH59+CH53-CH52</f>
        <v>3152060.3279999997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9"/>
      <c r="DG66" s="14"/>
    </row>
    <row r="67" spans="1:105" s="5" customFormat="1" ht="11.25">
      <c r="A67" s="42" t="s">
        <v>59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4"/>
    </row>
    <row r="68" spans="1:105" s="5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1"/>
      <c r="J68" s="32" t="s">
        <v>60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9">
        <v>1922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1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6" t="s">
        <v>62</v>
      </c>
      <c r="BY69" s="27"/>
      <c r="BZ69" s="27"/>
      <c r="CA69" s="27"/>
      <c r="CB69" s="27"/>
      <c r="CC69" s="27"/>
      <c r="CD69" s="27"/>
      <c r="CE69" s="27"/>
      <c r="CF69" s="27"/>
      <c r="CG69" s="28"/>
      <c r="CH69" s="39">
        <v>9188.97</v>
      </c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1"/>
    </row>
    <row r="70" spans="1:105" s="5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1"/>
      <c r="J70" s="24" t="s">
        <v>107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6" t="s">
        <v>81</v>
      </c>
      <c r="BY70" s="27"/>
      <c r="BZ70" s="27"/>
      <c r="CA70" s="27"/>
      <c r="CB70" s="27"/>
      <c r="CC70" s="27"/>
      <c r="CD70" s="27"/>
      <c r="CE70" s="27"/>
      <c r="CF70" s="27"/>
      <c r="CG70" s="28"/>
      <c r="CH70" s="29">
        <v>1683</v>
      </c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1"/>
    </row>
    <row r="71" spans="1:105" s="5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1"/>
      <c r="J71" s="32" t="s">
        <v>82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4">
        <v>49.1</v>
      </c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6"/>
    </row>
  </sheetData>
  <sheetProtection/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Марковская Юлия Александровна</cp:lastModifiedBy>
  <cp:lastPrinted>2022-11-22T04:37:06Z</cp:lastPrinted>
  <dcterms:created xsi:type="dcterms:W3CDTF">2018-10-15T12:06:40Z</dcterms:created>
  <dcterms:modified xsi:type="dcterms:W3CDTF">2022-11-25T04:24:01Z</dcterms:modified>
  <cp:category/>
  <cp:version/>
  <cp:contentType/>
  <cp:contentStatus/>
</cp:coreProperties>
</file>